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7\DeLisle Worrell and Associates\Charts for website\"/>
    </mc:Choice>
  </mc:AlternateContent>
  <bookViews>
    <workbookView xWindow="0" yWindow="0" windowWidth="19200" windowHeight="7350" tabRatio="766"/>
  </bookViews>
  <sheets>
    <sheet name="Fiscal Indicators" sheetId="1" r:id="rId1"/>
    <sheet name="Debt and Interest Rates" sheetId="2" r:id="rId2"/>
    <sheet name="Central Bank Financing" sheetId="3" r:id="rId3"/>
    <sheet name="Who Holds Govt Dom Debt" sheetId="4" r:id="rId4"/>
  </sheets>
  <calcPr calcId="152511"/>
</workbook>
</file>

<file path=xl/calcChain.xml><?xml version="1.0" encoding="utf-8"?>
<calcChain xmlns="http://schemas.openxmlformats.org/spreadsheetml/2006/main">
  <c r="F19" i="1" l="1"/>
  <c r="K19" i="1"/>
  <c r="E19" i="1"/>
  <c r="J19" i="1"/>
  <c r="I19" i="1"/>
  <c r="H19" i="1"/>
  <c r="F18" i="1"/>
  <c r="K18" i="1"/>
  <c r="E18" i="1"/>
  <c r="J18" i="1"/>
  <c r="I18" i="1"/>
  <c r="H18" i="1"/>
  <c r="F17" i="1"/>
  <c r="K17" i="1"/>
  <c r="E17" i="1"/>
  <c r="J17" i="1"/>
  <c r="I17" i="1"/>
  <c r="H17" i="1"/>
  <c r="F16" i="1"/>
  <c r="K16" i="1"/>
  <c r="E16" i="1"/>
  <c r="J16" i="1"/>
  <c r="I16" i="1"/>
  <c r="H16" i="1"/>
  <c r="F15" i="1"/>
  <c r="K15" i="1"/>
  <c r="E15" i="1"/>
  <c r="J15" i="1"/>
  <c r="I15" i="1"/>
  <c r="H15" i="1"/>
  <c r="F14" i="1"/>
  <c r="K14" i="1"/>
  <c r="E14" i="1"/>
  <c r="J14" i="1"/>
  <c r="I14" i="1"/>
  <c r="H14" i="1"/>
  <c r="F13" i="1"/>
  <c r="K13" i="1"/>
  <c r="E13" i="1"/>
  <c r="J13" i="1"/>
  <c r="I13" i="1"/>
  <c r="H13" i="1"/>
  <c r="F12" i="1"/>
  <c r="K12" i="1"/>
  <c r="E12" i="1"/>
  <c r="J12" i="1"/>
  <c r="I12" i="1"/>
  <c r="H12" i="1"/>
  <c r="F11" i="1"/>
  <c r="K11" i="1"/>
  <c r="E11" i="1"/>
  <c r="J11" i="1"/>
  <c r="I11" i="1"/>
  <c r="H11" i="1"/>
  <c r="F10" i="1"/>
  <c r="K10" i="1"/>
  <c r="E10" i="1"/>
  <c r="J10" i="1"/>
  <c r="I10" i="1"/>
  <c r="H10" i="1"/>
  <c r="F9" i="1"/>
  <c r="K9" i="1"/>
  <c r="E9" i="1"/>
  <c r="J9" i="1"/>
  <c r="I9" i="1"/>
  <c r="H9" i="1"/>
  <c r="F8" i="1"/>
  <c r="K8" i="1"/>
  <c r="E8" i="1"/>
  <c r="J8" i="1"/>
  <c r="I8" i="1"/>
  <c r="H8" i="1"/>
  <c r="F7" i="1"/>
  <c r="K7" i="1"/>
  <c r="E7" i="1"/>
  <c r="J7" i="1"/>
  <c r="I7" i="1"/>
  <c r="H7" i="1"/>
  <c r="F6" i="1"/>
  <c r="K6" i="1"/>
  <c r="E6" i="1"/>
  <c r="J6" i="1"/>
  <c r="I6" i="1"/>
  <c r="H6" i="1"/>
  <c r="F5" i="1"/>
  <c r="K5" i="1"/>
  <c r="E5" i="1"/>
  <c r="J5" i="1"/>
  <c r="I5" i="1"/>
  <c r="H5" i="1"/>
  <c r="F4" i="1"/>
  <c r="K4" i="1"/>
  <c r="E4" i="1"/>
  <c r="J4" i="1"/>
  <c r="I4" i="1"/>
  <c r="H4" i="1"/>
  <c r="F3" i="1"/>
  <c r="K3" i="1"/>
  <c r="E3" i="1"/>
  <c r="J3" i="1"/>
  <c r="I3" i="1"/>
  <c r="H3" i="1"/>
  <c r="D3" i="4"/>
  <c r="D4" i="4"/>
  <c r="D5" i="4"/>
  <c r="D6" i="4"/>
  <c r="D7" i="4"/>
  <c r="D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<sst xmlns="http://schemas.openxmlformats.org/spreadsheetml/2006/main" count="69" uniqueCount="51">
  <si>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</si>
  <si>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</si>
  <si>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</si>
  <si>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</si>
  <si>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</si>
  <si>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</si>
  <si>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</si>
  <si>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</si>
  <si>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</si>
  <si>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</si>
  <si>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</si>
  <si>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</si>
  <si>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</si>
  <si>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</si>
  <si>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</si>
  <si>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</si>
  <si>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2016/17(p)</t>
  </si>
  <si>
    <t>Revenue</t>
  </si>
  <si>
    <t>Expenditure</t>
  </si>
  <si>
    <t>Current Account</t>
  </si>
  <si>
    <t xml:space="preserve">Deficit </t>
  </si>
  <si>
    <t>Capital Expenditure &amp; Net Lending</t>
  </si>
  <si>
    <t>GDP</t>
  </si>
  <si>
    <t>2016/17</t>
  </si>
  <si>
    <t>Central Bank Financing</t>
  </si>
  <si>
    <t>CBB</t>
  </si>
  <si>
    <t>Banks</t>
  </si>
  <si>
    <t>NIS</t>
  </si>
  <si>
    <t>Insurance</t>
  </si>
  <si>
    <t>Other</t>
  </si>
  <si>
    <t>Savings Bonds</t>
  </si>
  <si>
    <t>Total</t>
  </si>
  <si>
    <t>T-bills</t>
  </si>
  <si>
    <t>Period Ended</t>
  </si>
  <si>
    <t xml:space="preserve">Gross Government Debt </t>
  </si>
  <si>
    <t xml:space="preserve"> T-bill Rate</t>
  </si>
  <si>
    <t>Who Holds Government Domestic Debt?</t>
  </si>
  <si>
    <t>Source: CBB, PR March 2017, Figure 5</t>
  </si>
  <si>
    <t>T-Bill Rate: Table 1</t>
  </si>
  <si>
    <t>Debt: Gross Government Debt, Table 5</t>
  </si>
  <si>
    <t>Revenue /GDP</t>
  </si>
  <si>
    <t>Expenditure /GDP</t>
  </si>
  <si>
    <t>Current Account /GDP</t>
  </si>
  <si>
    <t>Deficit /GDP</t>
  </si>
  <si>
    <t>Fiscal Indicators</t>
  </si>
  <si>
    <t>Debt and Interest Rates</t>
  </si>
  <si>
    <t>Source: CBB, PR March 2017</t>
  </si>
  <si>
    <t>Table 6 - Government Financing</t>
  </si>
  <si>
    <t>%</t>
  </si>
  <si>
    <t>Source: CBB, Online Stats, Tbls: F2 &amp; F3, March 2017</t>
  </si>
  <si>
    <t>T-notes,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</si>
</sst>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);\(0.0\)"/>
    <numFmt numFmtId="165" formatCode="0.0"/>
    <numFmt numFmtId="166" formatCode="#,##0.0"/>
  </numFmts>
  <fonts count="7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right" vertical="center" indent="1"/>
    </xf>
    <xf numFmtId="165" fontId="0" fillId="0" borderId="6" xfId="0" applyNumberFormat="1" applyFont="1" applyBorder="1" applyAlignment="1">
      <alignment horizontal="right" vertical="center" indent="1"/>
    </xf>
    <xf numFmtId="0" fontId="2" fillId="0" borderId="5" xfId="0" applyNumberFormat="1" applyFont="1" applyFill="1" applyBorder="1" applyAlignment="1">
      <alignment horizontal="right" vertical="center" indent="1"/>
    </xf>
    <xf numFmtId="0" fontId="2" fillId="0" borderId="5" xfId="0" applyFont="1" applyFill="1" applyBorder="1" applyAlignment="1">
      <alignment horizontal="right" vertical="center" indent="1"/>
    </xf>
    <xf numFmtId="0" fontId="2" fillId="0" borderId="7" xfId="0" applyFont="1" applyFill="1" applyBorder="1" applyAlignment="1">
      <alignment horizontal="right" vertical="center" indent="1"/>
    </xf>
    <xf numFmtId="165" fontId="0" fillId="0" borderId="8" xfId="0" applyNumberFormat="1" applyFont="1" applyBorder="1" applyAlignment="1">
      <alignment horizontal="right" vertical="center" indent="1"/>
    </xf>
    <xf numFmtId="165" fontId="0" fillId="0" borderId="9" xfId="0" applyNumberFormat="1" applyFont="1" applyBorder="1" applyAlignment="1">
      <alignment horizontal="right" vertical="center" indent="1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17" fontId="0" fillId="0" borderId="5" xfId="0" applyNumberFormat="1" applyBorder="1" applyAlignment="1">
      <alignment horizontal="center" vertical="center"/>
    </xf>
    <xf numFmtId="17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1" xfId="0" applyNumberFormat="1" applyBorder="1" applyAlignment="1">
      <alignment horizontal="right" vertical="center" indent="1"/>
    </xf>
    <xf numFmtId="1" fontId="0" fillId="0" borderId="6" xfId="0" applyNumberFormat="1" applyBorder="1" applyAlignment="1">
      <alignment horizontal="right" vertical="center" indent="1"/>
    </xf>
    <xf numFmtId="3" fontId="0" fillId="0" borderId="8" xfId="0" applyNumberFormat="1" applyBorder="1" applyAlignment="1">
      <alignment horizontal="right" vertical="center" indent="1"/>
    </xf>
    <xf numFmtId="4" fontId="1" fillId="2" borderId="1" xfId="0" applyNumberFormat="1" applyFont="1" applyFill="1" applyBorder="1" applyAlignment="1">
      <alignment horizontal="left" vertical="center" wrapText="1" indent="3"/>
    </xf>
    <xf numFmtId="4" fontId="4" fillId="0" borderId="6" xfId="0" applyNumberFormat="1" applyFont="1" applyBorder="1" applyAlignment="1">
      <alignment horizontal="left" vertical="center" indent="3"/>
    </xf>
    <xf numFmtId="4" fontId="0" fillId="0" borderId="8" xfId="0" applyNumberFormat="1" applyFont="1" applyBorder="1" applyAlignment="1">
      <alignment horizontal="left" vertical="center" indent="3"/>
    </xf>
    <xf numFmtId="4" fontId="4" fillId="0" borderId="9" xfId="0" applyNumberFormat="1" applyFont="1" applyBorder="1" applyAlignment="1">
      <alignment horizontal="left" vertical="center" indent="3"/>
    </xf>
    <xf numFmtId="166" fontId="0" fillId="0" borderId="1" xfId="0" applyNumberFormat="1" applyFont="1" applyBorder="1" applyAlignment="1">
      <alignment horizontal="right" vertical="center" indent="1"/>
    </xf>
    <xf numFmtId="166" fontId="0" fillId="0" borderId="8" xfId="0" applyNumberFormat="1" applyFont="1" applyBorder="1" applyAlignment="1">
      <alignment horizontal="right" vertical="center" indent="1"/>
    </xf>
    <xf numFmtId="166" fontId="0" fillId="0" borderId="1" xfId="0" applyNumberFormat="1" applyBorder="1" applyAlignment="1">
      <alignment horizontal="right" indent="1"/>
    </xf>
    <xf numFmtId="166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0" fillId="0" borderId="8" xfId="0" applyNumberFormat="1" applyBorder="1" applyAlignment="1">
      <alignment horizontal="right" indent="1"/>
    </xf>
    <xf numFmtId="166" fontId="0" fillId="0" borderId="8" xfId="0" applyNumberForma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" fontId="5" fillId="2" borderId="10" xfId="0" applyNumberFormat="1" applyFont="1" applyFill="1" applyBorder="1" applyAlignment="1">
      <alignment horizontal="left" vertical="center" wrapText="1"/>
    </xf>
    <xf numFmtId="17" fontId="5" fillId="2" borderId="0" xfId="0" applyNumberFormat="1" applyFont="1" applyFill="1" applyBorder="1" applyAlignment="1">
      <alignment horizontal="left" vertical="center" wrapText="1"/>
    </xf>
    <xf numFmtId="17" fontId="5" fillId="2" borderId="0" xfId="0" applyNumberFormat="1" applyFont="1" applyFill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6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zoomScale="98" zoomScaleNormal="98" workbookViewId="0">
      <pane ySplit="2" topLeftCell="A12" activePane="bottomLeft" state="frozen"/>
      <selection pane="bottomLeft" activeCell="A2" sqref="A2"/>
    </sheetView>
  </sheetViews>
  <sheetFormatPr defaultColWidth="11" defaultRowHeight="15.5" x14ac:dyDescent="0.35"/>
  <cols>
    <col min="1" max="1" width="11.83203125" style="18" bestFit="1" customWidth="1"/>
    <col min="2" max="2" width="10.58203125" style="2" customWidth="1"/>
    <col min="3" max="3" width="12.25" style="2" customWidth="1"/>
    <col min="4" max="4" width="14.5" style="2" customWidth="1"/>
    <col min="5" max="8" width="10.58203125" style="2" customWidth="1"/>
    <col min="9" max="9" width="12" style="2" customWidth="1"/>
    <col min="10" max="11" width="10.58203125" style="2" customWidth="1"/>
    <col min="12" max="18" width="10.5" style="2" customWidth="1"/>
    <col min="19" max="16384" width="11" style="3"/>
  </cols>
  <sheetData>
    <row r="1" spans="1:18" ht="25.5" customHeight="1" thickBot="1" x14ac:dyDescent="0.4">
      <c r="A1" s="49" t="s">
        <v>44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8" s="17" customFormat="1" ht="52.5" customHeight="1" x14ac:dyDescent="0.35">
      <c r="A2" s="43"/>
      <c r="B2" s="44" t="s">
        <v>17</v>
      </c>
      <c r="C2" s="44" t="s">
        <v>18</v>
      </c>
      <c r="D2" s="44" t="s">
        <v>21</v>
      </c>
      <c r="E2" s="44" t="s">
        <v>19</v>
      </c>
      <c r="F2" s="44" t="s">
        <v>20</v>
      </c>
      <c r="G2" s="44" t="s">
        <v>22</v>
      </c>
      <c r="H2" s="44" t="s">
        <v>40</v>
      </c>
      <c r="I2" s="44" t="s">
        <v>41</v>
      </c>
      <c r="J2" s="44" t="s">
        <v>42</v>
      </c>
      <c r="K2" s="45" t="s">
        <v>43</v>
      </c>
      <c r="L2" s="16"/>
      <c r="M2" s="16"/>
      <c r="N2" s="16"/>
      <c r="O2" s="16"/>
      <c r="P2" s="16"/>
      <c r="Q2" s="16"/>
      <c r="R2" s="16"/>
    </row>
    <row r="3" spans="1:18" ht="19.5" customHeight="1" x14ac:dyDescent="0.35">
      <c r="A3" s="9" t="s">
        <v>0</v>
      </c>
      <c r="B3" s="41">
        <v>1730.1</v>
      </c>
      <c r="C3" s="39">
        <v>1829.279</v>
      </c>
      <c r="D3" s="39">
        <v>300.86800000000005</v>
      </c>
      <c r="E3" s="39">
        <f t="shared" ref="E3:E19" si="0">B3-C3+D3</f>
        <v>201.68899999999996</v>
      </c>
      <c r="F3" s="39">
        <f t="shared" ref="F3:F19" si="1">B3-C3</f>
        <v>-99.179000000000087</v>
      </c>
      <c r="G3" s="42">
        <v>6243.3</v>
      </c>
      <c r="H3" s="6">
        <f t="shared" ref="H3:H19" si="2">B3/G3*100</f>
        <v>27.711306520590067</v>
      </c>
      <c r="I3" s="6">
        <f t="shared" ref="I3:I19" si="3">C3/G3*100</f>
        <v>29.299873464353787</v>
      </c>
      <c r="J3" s="6">
        <f t="shared" ref="J3:J19" si="4">E3/G3*100</f>
        <v>3.2304870821520661</v>
      </c>
      <c r="K3" s="10">
        <f t="shared" ref="K3:K19" si="5">F3/G3*100</f>
        <v>-1.588566943763716</v>
      </c>
      <c r="M3"/>
      <c r="N3"/>
    </row>
    <row r="4" spans="1:18" ht="19.5" customHeight="1" x14ac:dyDescent="0.35">
      <c r="A4" s="9" t="s">
        <v>1</v>
      </c>
      <c r="B4" s="41">
        <v>1734.9</v>
      </c>
      <c r="C4" s="39">
        <v>1939.5450000000001</v>
      </c>
      <c r="D4" s="39">
        <v>346.14300000000003</v>
      </c>
      <c r="E4" s="39">
        <f t="shared" si="0"/>
        <v>141.49800000000005</v>
      </c>
      <c r="F4" s="39">
        <f t="shared" si="1"/>
        <v>-204.64499999999998</v>
      </c>
      <c r="G4" s="42">
        <v>6233.2</v>
      </c>
      <c r="H4" s="6">
        <f t="shared" si="2"/>
        <v>27.833215683757945</v>
      </c>
      <c r="I4" s="6">
        <f t="shared" si="3"/>
        <v>31.116360777770652</v>
      </c>
      <c r="J4" s="6">
        <f t="shared" si="4"/>
        <v>2.2700699480202791</v>
      </c>
      <c r="K4" s="10">
        <f t="shared" si="5"/>
        <v>-3.2831450940127058</v>
      </c>
      <c r="M4"/>
      <c r="N4"/>
    </row>
    <row r="5" spans="1:18" ht="19.5" customHeight="1" x14ac:dyDescent="0.35">
      <c r="A5" s="9" t="s">
        <v>2</v>
      </c>
      <c r="B5" s="41">
        <v>1732.3</v>
      </c>
      <c r="C5" s="39">
        <v>2011.3100000000002</v>
      </c>
      <c r="D5" s="39">
        <v>323.02699999999999</v>
      </c>
      <c r="E5" s="39">
        <f t="shared" si="0"/>
        <v>44.016999999999769</v>
      </c>
      <c r="F5" s="39">
        <f t="shared" si="1"/>
        <v>-279.01000000000022</v>
      </c>
      <c r="G5" s="42">
        <v>6339.2</v>
      </c>
      <c r="H5" s="6">
        <f t="shared" si="2"/>
        <v>27.326792024230183</v>
      </c>
      <c r="I5" s="6">
        <f t="shared" si="3"/>
        <v>31.728136042402831</v>
      </c>
      <c r="J5" s="6">
        <f t="shared" si="4"/>
        <v>0.69436206461382777</v>
      </c>
      <c r="K5" s="10">
        <f t="shared" si="5"/>
        <v>-4.4013440181726438</v>
      </c>
      <c r="M5"/>
      <c r="N5"/>
    </row>
    <row r="6" spans="1:18" ht="19.5" customHeight="1" x14ac:dyDescent="0.35">
      <c r="A6" s="9" t="s">
        <v>3</v>
      </c>
      <c r="B6" s="41">
        <v>1862.4</v>
      </c>
      <c r="C6" s="39">
        <v>2004.5550000000001</v>
      </c>
      <c r="D6" s="39">
        <v>246.03</v>
      </c>
      <c r="E6" s="39">
        <f t="shared" si="0"/>
        <v>103.87500000000003</v>
      </c>
      <c r="F6" s="39">
        <f t="shared" si="1"/>
        <v>-142.15499999999997</v>
      </c>
      <c r="G6" s="42">
        <v>6549.7</v>
      </c>
      <c r="H6" s="6">
        <f t="shared" si="2"/>
        <v>28.434890147640353</v>
      </c>
      <c r="I6" s="6">
        <f t="shared" si="3"/>
        <v>30.60529489900301</v>
      </c>
      <c r="J6" s="6">
        <f t="shared" si="4"/>
        <v>1.5859505015496898</v>
      </c>
      <c r="K6" s="10">
        <f t="shared" si="5"/>
        <v>-2.1704047513626574</v>
      </c>
      <c r="M6"/>
      <c r="N6"/>
    </row>
    <row r="7" spans="1:18" ht="19.5" customHeight="1" x14ac:dyDescent="0.35">
      <c r="A7" s="9" t="s">
        <v>4</v>
      </c>
      <c r="B7" s="41">
        <v>1918.3</v>
      </c>
      <c r="C7" s="39">
        <v>2062.5950000000003</v>
      </c>
      <c r="D7" s="39">
        <v>223.72399999999996</v>
      </c>
      <c r="E7" s="39">
        <f t="shared" si="0"/>
        <v>79.428999999999661</v>
      </c>
      <c r="F7" s="39">
        <f t="shared" si="1"/>
        <v>-144.2950000000003</v>
      </c>
      <c r="G7" s="42">
        <v>7028.7</v>
      </c>
      <c r="H7" s="6">
        <f t="shared" si="2"/>
        <v>27.292386927881402</v>
      </c>
      <c r="I7" s="6">
        <f t="shared" si="3"/>
        <v>29.345327016375723</v>
      </c>
      <c r="J7" s="6">
        <f t="shared" si="4"/>
        <v>1.1300667264216662</v>
      </c>
      <c r="K7" s="10">
        <f t="shared" si="5"/>
        <v>-2.0529400884943207</v>
      </c>
      <c r="M7"/>
      <c r="N7"/>
    </row>
    <row r="8" spans="1:18" ht="19.5" customHeight="1" x14ac:dyDescent="0.35">
      <c r="A8" s="9" t="s">
        <v>5</v>
      </c>
      <c r="B8" s="41">
        <v>2161.5</v>
      </c>
      <c r="C8" s="39">
        <v>2341.7809999999999</v>
      </c>
      <c r="D8" s="39">
        <v>340.14699999999999</v>
      </c>
      <c r="E8" s="39">
        <f t="shared" si="0"/>
        <v>159.86600000000004</v>
      </c>
      <c r="F8" s="39">
        <f t="shared" si="1"/>
        <v>-180.28099999999995</v>
      </c>
      <c r="G8" s="42">
        <v>7794.9</v>
      </c>
      <c r="H8" s="6">
        <f t="shared" si="2"/>
        <v>27.729669399222566</v>
      </c>
      <c r="I8" s="6">
        <f t="shared" si="3"/>
        <v>30.042476491039011</v>
      </c>
      <c r="J8" s="6">
        <f t="shared" si="4"/>
        <v>2.0509050789618861</v>
      </c>
      <c r="K8" s="10">
        <f t="shared" si="5"/>
        <v>-2.3128070918164436</v>
      </c>
      <c r="M8"/>
      <c r="N8"/>
    </row>
    <row r="9" spans="1:18" ht="19.5" customHeight="1" x14ac:dyDescent="0.35">
      <c r="A9" s="11" t="s">
        <v>6</v>
      </c>
      <c r="B9" s="41">
        <v>2236.5</v>
      </c>
      <c r="C9" s="39">
        <v>2469.9369999999999</v>
      </c>
      <c r="D9" s="39">
        <v>357.58100000000002</v>
      </c>
      <c r="E9" s="39">
        <f t="shared" si="0"/>
        <v>124.14400000000012</v>
      </c>
      <c r="F9" s="39">
        <f t="shared" si="1"/>
        <v>-233.4369999999999</v>
      </c>
      <c r="G9" s="42">
        <v>8606.5</v>
      </c>
      <c r="H9" s="6">
        <f t="shared" si="2"/>
        <v>25.98617324115494</v>
      </c>
      <c r="I9" s="6">
        <f t="shared" si="3"/>
        <v>28.698506942427233</v>
      </c>
      <c r="J9" s="6">
        <f t="shared" si="4"/>
        <v>1.4424446639168085</v>
      </c>
      <c r="K9" s="10">
        <f t="shared" si="5"/>
        <v>-2.7123337012722932</v>
      </c>
      <c r="M9"/>
      <c r="N9"/>
    </row>
    <row r="10" spans="1:18" ht="19.5" customHeight="1" x14ac:dyDescent="0.35">
      <c r="A10" s="11" t="s">
        <v>7</v>
      </c>
      <c r="B10" s="41">
        <v>2471.6</v>
      </c>
      <c r="C10" s="39">
        <v>2778.5284804742701</v>
      </c>
      <c r="D10" s="39">
        <v>286.30999999999995</v>
      </c>
      <c r="E10" s="39">
        <f t="shared" si="0"/>
        <v>-20.6184804742702</v>
      </c>
      <c r="F10" s="39">
        <f t="shared" si="1"/>
        <v>-306.92848047427015</v>
      </c>
      <c r="G10" s="42">
        <v>9092.2000000000007</v>
      </c>
      <c r="H10" s="6">
        <f t="shared" si="2"/>
        <v>27.183739908932932</v>
      </c>
      <c r="I10" s="6">
        <f t="shared" si="3"/>
        <v>30.559473839931702</v>
      </c>
      <c r="J10" s="6">
        <f t="shared" si="4"/>
        <v>-0.22677108372308349</v>
      </c>
      <c r="K10" s="10">
        <f t="shared" si="5"/>
        <v>-3.3757339309987691</v>
      </c>
      <c r="M10"/>
      <c r="N10"/>
    </row>
    <row r="11" spans="1:18" ht="19.5" customHeight="1" x14ac:dyDescent="0.35">
      <c r="A11" s="11" t="s">
        <v>8</v>
      </c>
      <c r="B11" s="41">
        <v>2597.4</v>
      </c>
      <c r="C11" s="39">
        <v>3040.5999999999995</v>
      </c>
      <c r="D11" s="39">
        <v>253.7</v>
      </c>
      <c r="E11" s="39">
        <f t="shared" si="0"/>
        <v>-189.49999999999937</v>
      </c>
      <c r="F11" s="39">
        <f t="shared" si="1"/>
        <v>-443.19999999999936</v>
      </c>
      <c r="G11" s="42">
        <v>9190.5</v>
      </c>
      <c r="H11" s="6">
        <f t="shared" si="2"/>
        <v>28.261792067896195</v>
      </c>
      <c r="I11" s="6">
        <f t="shared" si="3"/>
        <v>33.08416299439638</v>
      </c>
      <c r="J11" s="6">
        <f t="shared" si="4"/>
        <v>-2.0619117567052867</v>
      </c>
      <c r="K11" s="10">
        <f t="shared" si="5"/>
        <v>-4.8223709265001835</v>
      </c>
      <c r="M11"/>
      <c r="N11"/>
    </row>
    <row r="12" spans="1:18" ht="19.5" customHeight="1" x14ac:dyDescent="0.35">
      <c r="A12" s="12" t="s">
        <v>9</v>
      </c>
      <c r="B12" s="41">
        <v>2323.6999999999998</v>
      </c>
      <c r="C12" s="39">
        <v>2988.1</v>
      </c>
      <c r="D12" s="39">
        <v>178.29999999999998</v>
      </c>
      <c r="E12" s="39">
        <f t="shared" si="0"/>
        <v>-486.10000000000014</v>
      </c>
      <c r="F12" s="39">
        <f t="shared" si="1"/>
        <v>-664.40000000000009</v>
      </c>
      <c r="G12" s="42">
        <v>9202.5</v>
      </c>
      <c r="H12" s="6">
        <f t="shared" si="2"/>
        <v>25.250747079597936</v>
      </c>
      <c r="I12" s="6">
        <f t="shared" si="3"/>
        <v>32.470524314045093</v>
      </c>
      <c r="J12" s="6">
        <f t="shared" si="4"/>
        <v>-5.282260255365391</v>
      </c>
      <c r="K12" s="10">
        <f t="shared" si="5"/>
        <v>-7.2197772344471627</v>
      </c>
      <c r="M12"/>
      <c r="N12"/>
    </row>
    <row r="13" spans="1:18" ht="19.5" customHeight="1" x14ac:dyDescent="0.35">
      <c r="A13" s="12" t="s">
        <v>10</v>
      </c>
      <c r="B13" s="41">
        <v>2278.9</v>
      </c>
      <c r="C13" s="39">
        <v>3054.6129999999998</v>
      </c>
      <c r="D13" s="39">
        <v>134.709</v>
      </c>
      <c r="E13" s="39">
        <f t="shared" si="0"/>
        <v>-641.00399999999968</v>
      </c>
      <c r="F13" s="39">
        <f t="shared" si="1"/>
        <v>-775.71299999999974</v>
      </c>
      <c r="G13" s="42">
        <v>8893.6</v>
      </c>
      <c r="H13" s="6">
        <f t="shared" si="2"/>
        <v>25.624044256544032</v>
      </c>
      <c r="I13" s="6">
        <f t="shared" si="3"/>
        <v>34.346192767833045</v>
      </c>
      <c r="J13" s="6">
        <f t="shared" si="4"/>
        <v>-7.2074750382297337</v>
      </c>
      <c r="K13" s="10">
        <f t="shared" si="5"/>
        <v>-8.7221485112890136</v>
      </c>
      <c r="M13"/>
      <c r="N13"/>
    </row>
    <row r="14" spans="1:18" ht="19.5" customHeight="1" x14ac:dyDescent="0.35">
      <c r="A14" s="12" t="s">
        <v>11</v>
      </c>
      <c r="B14" s="41">
        <v>2550.5</v>
      </c>
      <c r="C14" s="39">
        <v>2934.9429999999998</v>
      </c>
      <c r="D14" s="39">
        <v>118.19999999999999</v>
      </c>
      <c r="E14" s="39">
        <f t="shared" si="0"/>
        <v>-266.24299999999977</v>
      </c>
      <c r="F14" s="39">
        <f t="shared" si="1"/>
        <v>-384.44299999999976</v>
      </c>
      <c r="G14" s="42">
        <v>8717.7999999999993</v>
      </c>
      <c r="H14" s="6">
        <f t="shared" si="2"/>
        <v>29.256234371056923</v>
      </c>
      <c r="I14" s="6">
        <f t="shared" si="3"/>
        <v>33.66609695106564</v>
      </c>
      <c r="J14" s="6">
        <f t="shared" si="4"/>
        <v>-3.0540159214480695</v>
      </c>
      <c r="K14" s="10">
        <f t="shared" si="5"/>
        <v>-4.4098625800087152</v>
      </c>
      <c r="M14"/>
      <c r="N14"/>
    </row>
    <row r="15" spans="1:18" ht="19.5" customHeight="1" x14ac:dyDescent="0.35">
      <c r="A15" s="12" t="s">
        <v>12</v>
      </c>
      <c r="B15" s="41">
        <v>2457.3000000000002</v>
      </c>
      <c r="C15" s="39">
        <v>3197.7030000000004</v>
      </c>
      <c r="D15" s="39">
        <v>121.059</v>
      </c>
      <c r="E15" s="39">
        <f t="shared" si="0"/>
        <v>-619.34400000000028</v>
      </c>
      <c r="F15" s="39">
        <f t="shared" si="1"/>
        <v>-740.40300000000025</v>
      </c>
      <c r="G15" s="42">
        <v>8664.2999999999993</v>
      </c>
      <c r="H15" s="6">
        <f t="shared" si="2"/>
        <v>28.361206329420728</v>
      </c>
      <c r="I15" s="6">
        <f t="shared" si="3"/>
        <v>36.906651431737139</v>
      </c>
      <c r="J15" s="6">
        <f t="shared" si="4"/>
        <v>-7.1482289394411591</v>
      </c>
      <c r="K15" s="10">
        <f t="shared" si="5"/>
        <v>-8.5454451023164051</v>
      </c>
      <c r="M15"/>
      <c r="N15"/>
    </row>
    <row r="16" spans="1:18" ht="19.5" customHeight="1" x14ac:dyDescent="0.35">
      <c r="A16" s="12" t="s">
        <v>13</v>
      </c>
      <c r="B16" s="41">
        <v>2334.3000000000002</v>
      </c>
      <c r="C16" s="39">
        <v>3293.2577000000001</v>
      </c>
      <c r="D16" s="39">
        <v>169.3</v>
      </c>
      <c r="E16" s="39">
        <f t="shared" si="0"/>
        <v>-789.65769999999998</v>
      </c>
      <c r="F16" s="39">
        <f t="shared" si="1"/>
        <v>-958.95769999999993</v>
      </c>
      <c r="G16" s="42">
        <v>8742.4</v>
      </c>
      <c r="H16" s="6">
        <f t="shared" si="2"/>
        <v>26.70090592972182</v>
      </c>
      <c r="I16" s="6">
        <f t="shared" si="3"/>
        <v>37.669949899341141</v>
      </c>
      <c r="J16" s="6">
        <f t="shared" si="4"/>
        <v>-9.0325048041727669</v>
      </c>
      <c r="K16" s="10">
        <f t="shared" si="5"/>
        <v>-10.969043969619326</v>
      </c>
      <c r="M16"/>
      <c r="N16"/>
    </row>
    <row r="17" spans="1:14" ht="19.5" customHeight="1" x14ac:dyDescent="0.35">
      <c r="A17" s="12" t="s">
        <v>14</v>
      </c>
      <c r="B17" s="41">
        <v>2407.3000000000002</v>
      </c>
      <c r="C17" s="39">
        <v>3112.2</v>
      </c>
      <c r="D17" s="39">
        <v>193.5</v>
      </c>
      <c r="E17" s="39">
        <f t="shared" si="0"/>
        <v>-511.39999999999964</v>
      </c>
      <c r="F17" s="39">
        <f t="shared" si="1"/>
        <v>-704.89999999999964</v>
      </c>
      <c r="G17" s="42">
        <v>8705.4</v>
      </c>
      <c r="H17" s="6">
        <f t="shared" si="2"/>
        <v>27.652951041882051</v>
      </c>
      <c r="I17" s="6">
        <f t="shared" si="3"/>
        <v>35.750223998897233</v>
      </c>
      <c r="J17" s="6">
        <f t="shared" si="4"/>
        <v>-5.8745146690559844</v>
      </c>
      <c r="K17" s="10">
        <f t="shared" si="5"/>
        <v>-8.097272957015182</v>
      </c>
      <c r="M17"/>
      <c r="N17"/>
    </row>
    <row r="18" spans="1:14" ht="19.5" customHeight="1" x14ac:dyDescent="0.35">
      <c r="A18" s="12" t="s">
        <v>15</v>
      </c>
      <c r="B18" s="41">
        <v>2592.6999999999998</v>
      </c>
      <c r="C18" s="39">
        <v>3321.8539999999994</v>
      </c>
      <c r="D18" s="39">
        <v>236.2</v>
      </c>
      <c r="E18" s="39">
        <f t="shared" si="0"/>
        <v>-492.95399999999955</v>
      </c>
      <c r="F18" s="39">
        <f t="shared" si="1"/>
        <v>-729.15399999999954</v>
      </c>
      <c r="G18" s="42">
        <v>8847.2999999999993</v>
      </c>
      <c r="H18" s="6">
        <f t="shared" si="2"/>
        <v>29.304985701852544</v>
      </c>
      <c r="I18" s="6">
        <f t="shared" si="3"/>
        <v>37.546528319374268</v>
      </c>
      <c r="J18" s="6">
        <f t="shared" si="4"/>
        <v>-5.5718015665796292</v>
      </c>
      <c r="K18" s="10">
        <f t="shared" si="5"/>
        <v>-8.2415426175217252</v>
      </c>
      <c r="M18"/>
      <c r="N18"/>
    </row>
    <row r="19" spans="1:14" ht="19.5" customHeight="1" thickBot="1" x14ac:dyDescent="0.4">
      <c r="A19" s="13" t="s">
        <v>16</v>
      </c>
      <c r="B19" s="46">
        <v>2771.7</v>
      </c>
      <c r="C19" s="40">
        <v>3329.0207540461292</v>
      </c>
      <c r="D19" s="40">
        <v>214.99164011246498</v>
      </c>
      <c r="E19" s="40">
        <f t="shared" si="0"/>
        <v>-342.32911393366442</v>
      </c>
      <c r="F19" s="40">
        <f t="shared" si="1"/>
        <v>-557.32075404612942</v>
      </c>
      <c r="G19" s="47">
        <v>9144.7000000000007</v>
      </c>
      <c r="H19" s="14">
        <f t="shared" si="2"/>
        <v>30.309359519721802</v>
      </c>
      <c r="I19" s="14">
        <f t="shared" si="3"/>
        <v>36.403826851029876</v>
      </c>
      <c r="J19" s="14">
        <f t="shared" si="4"/>
        <v>-3.7434701404492698</v>
      </c>
      <c r="K19" s="15">
        <f t="shared" si="5"/>
        <v>-6.0944673313080733</v>
      </c>
      <c r="M19"/>
      <c r="N19"/>
    </row>
    <row r="20" spans="1:14" x14ac:dyDescent="0.35">
      <c r="A20" s="48" t="s">
        <v>37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</row>
  </sheetData>
  <mergeCells count="2">
    <mergeCell ref="A20:K20"/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sqref="A1:C1"/>
    </sheetView>
  </sheetViews>
  <sheetFormatPr defaultColWidth="9" defaultRowHeight="15.5" x14ac:dyDescent="0.35"/>
  <cols>
    <col min="1" max="1" width="9" style="1"/>
    <col min="2" max="2" width="13.33203125" style="1" customWidth="1"/>
    <col min="3" max="3" width="12.08203125" style="1" customWidth="1"/>
    <col min="4" max="16384" width="9" style="1"/>
  </cols>
  <sheetData>
    <row r="1" spans="1:4" ht="27" customHeight="1" x14ac:dyDescent="0.35">
      <c r="A1" s="52" t="s">
        <v>45</v>
      </c>
      <c r="B1" s="53"/>
      <c r="C1" s="54"/>
    </row>
    <row r="2" spans="1:4" s="18" customFormat="1" ht="46.5" x14ac:dyDescent="0.35">
      <c r="A2" s="19" t="s">
        <v>33</v>
      </c>
      <c r="B2" s="5" t="s">
        <v>34</v>
      </c>
      <c r="C2" s="22" t="s">
        <v>35</v>
      </c>
    </row>
    <row r="3" spans="1:4" s="3" customFormat="1" ht="18" customHeight="1" x14ac:dyDescent="0.35">
      <c r="A3" s="20" t="s">
        <v>8</v>
      </c>
      <c r="B3" s="35">
        <v>4.950234</v>
      </c>
      <c r="C3" s="36">
        <v>3.85</v>
      </c>
    </row>
    <row r="4" spans="1:4" s="3" customFormat="1" ht="18" customHeight="1" x14ac:dyDescent="0.35">
      <c r="A4" s="20" t="s">
        <v>9</v>
      </c>
      <c r="B4" s="35">
        <v>5.9419620000000002</v>
      </c>
      <c r="C4" s="36">
        <v>3.3</v>
      </c>
    </row>
    <row r="5" spans="1:4" s="3" customFormat="1" ht="18" customHeight="1" x14ac:dyDescent="0.35">
      <c r="A5" s="20" t="s">
        <v>10</v>
      </c>
      <c r="B5" s="35">
        <v>6.3960619999999997</v>
      </c>
      <c r="C5" s="36">
        <v>3.42</v>
      </c>
    </row>
    <row r="6" spans="1:4" s="3" customFormat="1" ht="18" customHeight="1" x14ac:dyDescent="0.35">
      <c r="A6" s="20" t="s">
        <v>11</v>
      </c>
      <c r="B6" s="35">
        <v>6.814934</v>
      </c>
      <c r="C6" s="36">
        <v>3.45</v>
      </c>
    </row>
    <row r="7" spans="1:4" s="3" customFormat="1" ht="18" customHeight="1" x14ac:dyDescent="0.35">
      <c r="A7" s="20" t="s">
        <v>12</v>
      </c>
      <c r="B7" s="35">
        <v>7.4573150000000004</v>
      </c>
      <c r="C7" s="36">
        <v>3.57</v>
      </c>
    </row>
    <row r="8" spans="1:4" s="3" customFormat="1" ht="18" customHeight="1" x14ac:dyDescent="0.35">
      <c r="A8" s="20" t="s">
        <v>13</v>
      </c>
      <c r="B8" s="35">
        <v>8.4285859999999992</v>
      </c>
      <c r="C8" s="36">
        <v>3.34</v>
      </c>
    </row>
    <row r="9" spans="1:4" s="3" customFormat="1" ht="18" customHeight="1" x14ac:dyDescent="0.35">
      <c r="A9" s="20" t="s">
        <v>14</v>
      </c>
      <c r="B9" s="35">
        <v>8.7390129999999999</v>
      </c>
      <c r="C9" s="36">
        <v>3.34</v>
      </c>
    </row>
    <row r="10" spans="1:4" s="3" customFormat="1" ht="18" customHeight="1" x14ac:dyDescent="0.35">
      <c r="A10" s="20" t="s">
        <v>15</v>
      </c>
      <c r="B10" s="35">
        <v>9.5217089999999995</v>
      </c>
      <c r="C10" s="36">
        <v>3.18</v>
      </c>
    </row>
    <row r="11" spans="1:4" s="3" customFormat="1" ht="18" customHeight="1" thickBot="1" x14ac:dyDescent="0.4">
      <c r="A11" s="21" t="s">
        <v>23</v>
      </c>
      <c r="B11" s="37">
        <v>9.75</v>
      </c>
      <c r="C11" s="38">
        <v>3.46</v>
      </c>
    </row>
    <row r="12" spans="1:4" x14ac:dyDescent="0.35">
      <c r="A12" s="55" t="s">
        <v>46</v>
      </c>
      <c r="B12" s="56"/>
      <c r="C12" s="56"/>
      <c r="D12" s="4"/>
    </row>
    <row r="13" spans="1:4" x14ac:dyDescent="0.35">
      <c r="A13" s="57" t="s">
        <v>38</v>
      </c>
      <c r="B13" s="57"/>
      <c r="C13" s="57"/>
      <c r="D13" s="4"/>
    </row>
    <row r="14" spans="1:4" ht="15.75" customHeight="1" x14ac:dyDescent="0.35">
      <c r="A14" s="57" t="s">
        <v>39</v>
      </c>
      <c r="B14" s="57"/>
      <c r="C14" s="57"/>
      <c r="D14" s="57"/>
    </row>
  </sheetData>
  <mergeCells count="4">
    <mergeCell ref="A1:C1"/>
    <mergeCell ref="A12:C12"/>
    <mergeCell ref="A13:C13"/>
    <mergeCell ref="A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B1"/>
    </sheetView>
  </sheetViews>
  <sheetFormatPr defaultColWidth="9" defaultRowHeight="15.5" x14ac:dyDescent="0.35"/>
  <cols>
    <col min="1" max="1" width="9" style="23"/>
    <col min="2" max="2" width="10.83203125" style="23" customWidth="1"/>
    <col min="3" max="16384" width="9" style="23"/>
  </cols>
  <sheetData>
    <row r="1" spans="1:3" ht="25.5" customHeight="1" x14ac:dyDescent="0.35">
      <c r="A1" s="58" t="s">
        <v>24</v>
      </c>
      <c r="B1" s="59"/>
    </row>
    <row r="2" spans="1:3" x14ac:dyDescent="0.35">
      <c r="A2" s="24" t="s">
        <v>9</v>
      </c>
      <c r="B2" s="26">
        <v>-48.6</v>
      </c>
    </row>
    <row r="3" spans="1:3" x14ac:dyDescent="0.35">
      <c r="A3" s="24" t="s">
        <v>10</v>
      </c>
      <c r="B3" s="26">
        <v>-40.200000000000003</v>
      </c>
    </row>
    <row r="4" spans="1:3" x14ac:dyDescent="0.35">
      <c r="A4" s="24" t="s">
        <v>11</v>
      </c>
      <c r="B4" s="26">
        <v>-168.4</v>
      </c>
    </row>
    <row r="5" spans="1:3" x14ac:dyDescent="0.35">
      <c r="A5" s="24" t="s">
        <v>12</v>
      </c>
      <c r="B5" s="26">
        <v>106.4</v>
      </c>
    </row>
    <row r="6" spans="1:3" x14ac:dyDescent="0.35">
      <c r="A6" s="24" t="s">
        <v>13</v>
      </c>
      <c r="B6" s="26">
        <v>171.7</v>
      </c>
    </row>
    <row r="7" spans="1:3" x14ac:dyDescent="0.35">
      <c r="A7" s="24" t="s">
        <v>14</v>
      </c>
      <c r="B7" s="26">
        <v>395.3</v>
      </c>
    </row>
    <row r="8" spans="1:3" x14ac:dyDescent="0.35">
      <c r="A8" s="24" t="s">
        <v>15</v>
      </c>
      <c r="B8" s="26">
        <v>565.9</v>
      </c>
    </row>
    <row r="9" spans="1:3" ht="16" thickBot="1" x14ac:dyDescent="0.4">
      <c r="A9" s="25" t="s">
        <v>23</v>
      </c>
      <c r="B9" s="27">
        <v>851.7</v>
      </c>
    </row>
    <row r="10" spans="1:3" x14ac:dyDescent="0.35">
      <c r="A10" s="55" t="s">
        <v>46</v>
      </c>
      <c r="B10" s="56"/>
      <c r="C10" s="56"/>
    </row>
    <row r="11" spans="1:3" x14ac:dyDescent="0.35">
      <c r="A11" s="18" t="s">
        <v>47</v>
      </c>
    </row>
  </sheetData>
  <mergeCells count="2">
    <mergeCell ref="A1:B1"/>
    <mergeCell ref="A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sqref="A1:E1"/>
    </sheetView>
  </sheetViews>
  <sheetFormatPr defaultColWidth="9" defaultRowHeight="15.5" x14ac:dyDescent="0.35"/>
  <cols>
    <col min="1" max="1" width="13.83203125" style="23" customWidth="1"/>
    <col min="2" max="2" width="9" style="23"/>
    <col min="3" max="3" width="8.58203125" style="23" customWidth="1"/>
    <col min="4" max="4" width="9" style="23"/>
    <col min="5" max="5" width="6.33203125" style="23" customWidth="1"/>
    <col min="6" max="16384" width="9" style="23"/>
  </cols>
  <sheetData>
    <row r="1" spans="1:5" x14ac:dyDescent="0.35">
      <c r="A1" s="60" t="s">
        <v>36</v>
      </c>
      <c r="B1" s="61"/>
      <c r="C1" s="61"/>
      <c r="D1" s="61"/>
      <c r="E1" s="62"/>
    </row>
    <row r="2" spans="1:5" s="29" customFormat="1" ht="32.25" customHeight="1" x14ac:dyDescent="0.35">
      <c r="A2" s="28"/>
      <c r="B2" s="7" t="s">
        <v>32</v>
      </c>
      <c r="C2" s="7" t="s">
        <v>50</v>
      </c>
      <c r="D2" s="7" t="s">
        <v>31</v>
      </c>
      <c r="E2" s="8" t="s">
        <v>48</v>
      </c>
    </row>
    <row r="3" spans="1:5" x14ac:dyDescent="0.35">
      <c r="A3" s="30" t="s">
        <v>27</v>
      </c>
      <c r="B3" s="32">
        <v>198</v>
      </c>
      <c r="C3" s="32">
        <v>3287</v>
      </c>
      <c r="D3" s="32">
        <f>B3+C3</f>
        <v>3485</v>
      </c>
      <c r="E3" s="33">
        <f t="shared" ref="E3:E8" si="0">D3/$D$9*100</f>
        <v>35.459910459910461</v>
      </c>
    </row>
    <row r="4" spans="1:5" x14ac:dyDescent="0.35">
      <c r="A4" s="30" t="s">
        <v>25</v>
      </c>
      <c r="B4" s="32">
        <v>1259</v>
      </c>
      <c r="C4" s="32">
        <v>636</v>
      </c>
      <c r="D4" s="32">
        <f>B4+C4</f>
        <v>1895</v>
      </c>
      <c r="E4" s="33">
        <f t="shared" si="0"/>
        <v>19.281644281644279</v>
      </c>
    </row>
    <row r="5" spans="1:5" x14ac:dyDescent="0.35">
      <c r="A5" s="30" t="s">
        <v>26</v>
      </c>
      <c r="B5" s="32">
        <v>1483</v>
      </c>
      <c r="C5" s="32">
        <v>378</v>
      </c>
      <c r="D5" s="32">
        <f>B5+C5</f>
        <v>1861</v>
      </c>
      <c r="E5" s="33">
        <f t="shared" si="0"/>
        <v>18.935693935693937</v>
      </c>
    </row>
    <row r="6" spans="1:5" x14ac:dyDescent="0.35">
      <c r="A6" s="30" t="s">
        <v>29</v>
      </c>
      <c r="B6" s="32">
        <v>569</v>
      </c>
      <c r="C6" s="32">
        <v>1064</v>
      </c>
      <c r="D6" s="32">
        <f>B6+C6</f>
        <v>1633</v>
      </c>
      <c r="E6" s="33">
        <f t="shared" si="0"/>
        <v>16.615791615791618</v>
      </c>
    </row>
    <row r="7" spans="1:5" x14ac:dyDescent="0.35">
      <c r="A7" s="30" t="s">
        <v>28</v>
      </c>
      <c r="B7" s="32">
        <v>0</v>
      </c>
      <c r="C7" s="32">
        <v>782</v>
      </c>
      <c r="D7" s="32">
        <f>B7+C7</f>
        <v>782</v>
      </c>
      <c r="E7" s="33">
        <f t="shared" si="0"/>
        <v>7.9568579568579576</v>
      </c>
    </row>
    <row r="8" spans="1:5" x14ac:dyDescent="0.35">
      <c r="A8" s="30" t="s">
        <v>30</v>
      </c>
      <c r="B8" s="32"/>
      <c r="C8" s="32"/>
      <c r="D8" s="32">
        <v>172</v>
      </c>
      <c r="E8" s="33">
        <f t="shared" si="0"/>
        <v>1.7501017501017502</v>
      </c>
    </row>
    <row r="9" spans="1:5" ht="16" thickBot="1" x14ac:dyDescent="0.4">
      <c r="A9" s="31" t="s">
        <v>31</v>
      </c>
      <c r="B9" s="34"/>
      <c r="C9" s="34"/>
      <c r="D9" s="34">
        <f>SUM(D3:D8)</f>
        <v>9828</v>
      </c>
      <c r="E9" s="27"/>
    </row>
    <row r="10" spans="1:5" x14ac:dyDescent="0.35">
      <c r="A10" s="63" t="s">
        <v>49</v>
      </c>
      <c r="B10" s="63"/>
      <c r="C10" s="63"/>
      <c r="D10" s="63"/>
      <c r="E10" s="63"/>
    </row>
  </sheetData>
  <sortState ref="A3:F8">
    <sortCondition descending="1" ref="E3:E8"/>
  </sortState>
  <mergeCells count="2">
    <mergeCell ref="A1:E1"/>
    <mergeCell ref="A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Fiscal Indicators</vt:lpstr>
      <vt:lpstr>Debt and Interest Rates</vt:lpstr>
      <vt:lpstr>Central Bank Financing</vt:lpstr>
      <vt:lpstr>Who Holds Govt Dom Debt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Rupert Worrell</cp:lastModifiedBy>
  <dcterms:created xsi:type="dcterms:W3CDTF">2017-06-12T02:02:49Z</dcterms:created>
  <dcterms:modified xsi:type="dcterms:W3CDTF">2017-07-21T15:24:19Z</dcterms:modified>
</cp:coreProperties>
</file>